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第三号第一様式" sheetId="1" r:id="rId1"/>
  </sheets>
  <definedNames>
    <definedName name="_xlnm.Print_Titles" localSheetId="0">第三号第一様式!$1:$6</definedName>
  </definedNames>
  <calcPr calcId="145621"/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H43" i="1"/>
  <c r="H61" i="1" s="1"/>
  <c r="G43" i="1"/>
  <c r="G61" i="1" s="1"/>
  <c r="E43" i="1"/>
  <c r="I42" i="1"/>
  <c r="E42" i="1"/>
  <c r="I41" i="1"/>
  <c r="E41" i="1"/>
  <c r="E40" i="1"/>
  <c r="E39" i="1"/>
  <c r="I38" i="1"/>
  <c r="E38" i="1"/>
  <c r="I37" i="1"/>
  <c r="E37" i="1"/>
  <c r="I36" i="1"/>
  <c r="E36" i="1"/>
  <c r="I35" i="1"/>
  <c r="D35" i="1"/>
  <c r="C35" i="1"/>
  <c r="E35" i="1" s="1"/>
  <c r="I34" i="1"/>
  <c r="E34" i="1"/>
  <c r="I33" i="1"/>
  <c r="E33" i="1"/>
  <c r="I32" i="1"/>
  <c r="E32" i="1"/>
  <c r="I31" i="1"/>
  <c r="E31" i="1"/>
  <c r="I30" i="1"/>
  <c r="D30" i="1"/>
  <c r="C30" i="1"/>
  <c r="E30" i="1" s="1"/>
  <c r="H29" i="1"/>
  <c r="G29" i="1"/>
  <c r="I29" i="1" s="1"/>
  <c r="D29" i="1"/>
  <c r="C29" i="1"/>
  <c r="E29" i="1" s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9" i="1" s="1"/>
  <c r="H62" i="1" s="1"/>
  <c r="G9" i="1"/>
  <c r="I9" i="1" s="1"/>
  <c r="D9" i="1"/>
  <c r="D62" i="1" s="1"/>
  <c r="C9" i="1"/>
  <c r="C62" i="1" s="1"/>
  <c r="E62" i="1" l="1"/>
  <c r="I61" i="1"/>
  <c r="E9" i="1"/>
  <c r="G39" i="1"/>
  <c r="I43" i="1"/>
  <c r="G62" i="1" l="1"/>
  <c r="I62" i="1" s="1"/>
  <c r="I39" i="1"/>
</calcChain>
</file>

<file path=xl/sharedStrings.xml><?xml version="1.0" encoding="utf-8"?>
<sst xmlns="http://schemas.openxmlformats.org/spreadsheetml/2006/main" count="111" uniqueCount="104">
  <si>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</si>
  <si>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</si>
  <si>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</si>
  <si>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</si>
  <si>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</si>
  <si>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</si>
  <si>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</si>
  <si>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</si>
  <si>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</si>
  <si>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</si>
  <si>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</si>
  <si>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</si>
  <si>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</si>
  <si>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</si>
  <si>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</si>
  <si>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</si>
  <si>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</si>
  <si>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</si>
  <si>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</si>
  <si>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</si>
  <si>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</si>
  <si>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</si>
  <si>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</si>
  <si>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</si>
  <si>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</si>
  <si>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</si>
  <si>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</si>
  <si>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</si>
  <si>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</si>
  <si>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</si>
  <si>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</si>
  <si>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</si>
  <si>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</si>
  <si>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</si>
  <si>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</si>
  <si>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</si>
  <si>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</si>
  <si>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</si>
  <si>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</si>
  <si>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１年以内回収予定長期貸付金</t>
  </si>
  <si>
    <t>　前受収益</t>
  </si>
  <si>
    <t>　短期貸付金</t>
  </si>
  <si>
    <t>　仮受金</t>
  </si>
  <si>
    <t>　仮払金</t>
  </si>
  <si>
    <t>　賞与引当金</t>
  </si>
  <si>
    <t>　その他の流動資産</t>
  </si>
  <si>
    <t>　その他の流動負債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</si>
  <si>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</si>
  <si>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</si>
  <si>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</si>
  <si>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</si>
  <si>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</si>
  <si>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</si>
  <si>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</si>
  <si>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</si>
  <si>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</si>
  <si>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</si>
  <si>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</si>
  <si>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</si>
  <si>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</si>
  <si>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</si>
  <si>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</si>
  <si>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</si>
  <si>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</si>
  <si>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</si>
  <si>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</si>
  <si>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</si>
  <si>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</si>
  <si>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</si>
  <si>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</si>
  <si>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</si>
  <si>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</si>
  <si>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</si>
  <si>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</si>
  <si>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</si>
  <si>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</si>
  <si>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</si>
  <si>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移行時特別積立金</t>
  </si>
  <si>
    <t>　ソフトウェア</t>
  </si>
  <si>
    <t>　修繕積立金</t>
  </si>
  <si>
    <t>　無形リース資産</t>
  </si>
  <si>
    <t>　備品等購入積立金</t>
  </si>
  <si>
    <t>　施設整備等積立金</t>
  </si>
  <si>
    <t>　長期貸付金</t>
  </si>
  <si>
    <t>　建物建設積立金</t>
  </si>
  <si>
    <t>　退職給付引当資産</t>
  </si>
  <si>
    <t>　器具及び備品積立金</t>
  </si>
  <si>
    <t>　長期預り金積立資産</t>
  </si>
  <si>
    <t>　その他の積立金</t>
  </si>
  <si>
    <t>　移行時特別積立資産</t>
  </si>
  <si>
    <t>次期繰越活動増減差額</t>
  </si>
  <si>
    <t>　修繕積立資産</t>
  </si>
  <si>
    <t>（うち当期活動増減差額）</t>
  </si>
  <si>
    <t>　備品等購入積立資産</t>
  </si>
  <si>
    <t>　施設整備等積立資産</t>
  </si>
  <si>
    <t>　建物建設積立資産</t>
  </si>
  <si>
    <t>　器具及び備品積立資産</t>
  </si>
  <si>
    <t>　その他の積立資産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</si>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</sst>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showGridLines="0" tabSelected="1" topLeftCell="A54" workbookViewId="0">
      <selection activeCell="A7" sqref="A7:XFD62"/>
    </sheetView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3" t="s">
        <v>1</v>
      </c>
      <c r="C3" s="23"/>
      <c r="D3" s="23"/>
      <c r="E3" s="23"/>
      <c r="F3" s="23"/>
      <c r="G3" s="23"/>
      <c r="H3" s="23"/>
      <c r="I3" s="23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24" t="s">
        <v>2</v>
      </c>
      <c r="C5" s="24"/>
      <c r="D5" s="24"/>
      <c r="E5" s="24"/>
      <c r="F5" s="24"/>
      <c r="G5" s="24"/>
      <c r="H5" s="24"/>
      <c r="I5" s="24"/>
    </row>
    <row r="6" spans="2:9" ht="15.75">
      <c r="B6" s="5"/>
      <c r="C6" s="1"/>
      <c r="D6" s="1"/>
      <c r="E6" s="1"/>
      <c r="F6" s="1"/>
      <c r="G6" s="1"/>
      <c r="H6" s="1"/>
      <c r="I6" s="6" t="s">
        <v>3</v>
      </c>
    </row>
    <row r="7" spans="2:9" ht="24.75" customHeight="1">
      <c r="B7" s="25" t="s">
        <v>4</v>
      </c>
      <c r="C7" s="26"/>
      <c r="D7" s="26"/>
      <c r="E7" s="27"/>
      <c r="F7" s="25" t="s">
        <v>5</v>
      </c>
      <c r="G7" s="26"/>
      <c r="H7" s="26"/>
      <c r="I7" s="27"/>
    </row>
    <row r="8" spans="2:9" ht="24.75" customHeight="1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24.75" customHeight="1">
      <c r="B9" s="9" t="s">
        <v>9</v>
      </c>
      <c r="C9" s="10">
        <f>+C10+C11+C12+C13+C14+C15+C16+C17+C18+C19+C20+C21+C22+C23+C24+C25+C26+C27-ABS(C28)</f>
        <v>413354357</v>
      </c>
      <c r="D9" s="11">
        <f>+D10+D11+D12+D13+D14+D15+D16+D17+D18+D19+D20+D21+D22+D23+D24+D25+D26+D27-ABS(D28)</f>
        <v>389534377</v>
      </c>
      <c r="E9" s="10">
        <f>C9-D9</f>
        <v>23819980</v>
      </c>
      <c r="F9" s="9" t="s">
        <v>10</v>
      </c>
      <c r="G9" s="10">
        <f>+G10+G11+G12+G13+G14+G15+G16+G17+G18+G19+G20+G21+G22+G23+G24+G25+G26+G27</f>
        <v>90123487</v>
      </c>
      <c r="H9" s="11">
        <f>+H10+H11+H12+H13+H14+H15+H16+H17+H18+H19+H20+H21+H22+H23+H24+H25+H26+H27</f>
        <v>91577931</v>
      </c>
      <c r="I9" s="10">
        <f>G9-H9</f>
        <v>-1454444</v>
      </c>
    </row>
    <row r="10" spans="2:9" ht="24.75" customHeight="1">
      <c r="B10" s="12" t="s">
        <v>11</v>
      </c>
      <c r="C10" s="13">
        <v>324146439</v>
      </c>
      <c r="D10" s="14">
        <v>315528423</v>
      </c>
      <c r="E10" s="13">
        <f t="shared" ref="E10:E62" si="0">C10-D10</f>
        <v>8618016</v>
      </c>
      <c r="F10" s="12" t="s">
        <v>12</v>
      </c>
      <c r="G10" s="13"/>
      <c r="H10" s="14">
        <v>0</v>
      </c>
      <c r="I10" s="13">
        <f t="shared" ref="I10:I62" si="1">G10-H10</f>
        <v>0</v>
      </c>
    </row>
    <row r="11" spans="2:9" ht="24.75" customHeight="1">
      <c r="B11" s="15" t="s">
        <v>13</v>
      </c>
      <c r="C11" s="16"/>
      <c r="D11" s="17">
        <v>0</v>
      </c>
      <c r="E11" s="16">
        <f t="shared" si="0"/>
        <v>0</v>
      </c>
      <c r="F11" s="15" t="s">
        <v>14</v>
      </c>
      <c r="G11" s="16">
        <v>33301164</v>
      </c>
      <c r="H11" s="17">
        <v>35382016</v>
      </c>
      <c r="I11" s="16">
        <f t="shared" si="1"/>
        <v>-2080852</v>
      </c>
    </row>
    <row r="12" spans="2:9" ht="24.75" customHeight="1">
      <c r="B12" s="15" t="s">
        <v>15</v>
      </c>
      <c r="C12" s="16">
        <v>47984897</v>
      </c>
      <c r="D12" s="17">
        <v>45545862</v>
      </c>
      <c r="E12" s="16">
        <f t="shared" si="0"/>
        <v>2439035</v>
      </c>
      <c r="F12" s="15" t="s">
        <v>16</v>
      </c>
      <c r="G12" s="16">
        <v>37556360</v>
      </c>
      <c r="H12" s="17">
        <v>36415953</v>
      </c>
      <c r="I12" s="16">
        <f t="shared" si="1"/>
        <v>1140407</v>
      </c>
    </row>
    <row r="13" spans="2:9" ht="24.75" customHeight="1">
      <c r="B13" s="15" t="s">
        <v>17</v>
      </c>
      <c r="C13" s="16">
        <v>26125314</v>
      </c>
      <c r="D13" s="17">
        <v>16814365</v>
      </c>
      <c r="E13" s="16">
        <f t="shared" si="0"/>
        <v>9310949</v>
      </c>
      <c r="F13" s="15" t="s">
        <v>18</v>
      </c>
      <c r="G13" s="16"/>
      <c r="H13" s="17"/>
      <c r="I13" s="16">
        <f t="shared" si="1"/>
        <v>0</v>
      </c>
    </row>
    <row r="14" spans="2:9" ht="24.75" customHeight="1">
      <c r="B14" s="15" t="s">
        <v>19</v>
      </c>
      <c r="C14" s="16"/>
      <c r="D14" s="17">
        <v>0</v>
      </c>
      <c r="E14" s="16">
        <f t="shared" si="0"/>
        <v>0</v>
      </c>
      <c r="F14" s="15" t="s">
        <v>20</v>
      </c>
      <c r="G14" s="16"/>
      <c r="H14" s="17">
        <v>0</v>
      </c>
      <c r="I14" s="16">
        <f t="shared" si="1"/>
        <v>0</v>
      </c>
    </row>
    <row r="15" spans="2:9" ht="24.75" customHeight="1">
      <c r="B15" s="15" t="s">
        <v>21</v>
      </c>
      <c r="C15" s="16">
        <v>1372720</v>
      </c>
      <c r="D15" s="17">
        <v>1215117</v>
      </c>
      <c r="E15" s="16">
        <f t="shared" si="0"/>
        <v>157603</v>
      </c>
      <c r="F15" s="15" t="s">
        <v>22</v>
      </c>
      <c r="G15" s="16">
        <v>10008000</v>
      </c>
      <c r="H15" s="17">
        <v>10008000</v>
      </c>
      <c r="I15" s="16">
        <f t="shared" si="1"/>
        <v>0</v>
      </c>
    </row>
    <row r="16" spans="2:9" ht="24.75" customHeight="1">
      <c r="B16" s="15" t="s">
        <v>23</v>
      </c>
      <c r="C16" s="16"/>
      <c r="D16" s="17"/>
      <c r="E16" s="16">
        <f t="shared" si="0"/>
        <v>0</v>
      </c>
      <c r="F16" s="15" t="s">
        <v>24</v>
      </c>
      <c r="G16" s="16"/>
      <c r="H16" s="17">
        <v>0</v>
      </c>
      <c r="I16" s="16">
        <f t="shared" si="1"/>
        <v>0</v>
      </c>
    </row>
    <row r="17" spans="2:9" ht="24.75" customHeight="1">
      <c r="B17" s="15" t="s">
        <v>25</v>
      </c>
      <c r="C17" s="16"/>
      <c r="D17" s="17">
        <v>0</v>
      </c>
      <c r="E17" s="16">
        <f t="shared" si="0"/>
        <v>0</v>
      </c>
      <c r="F17" s="15" t="s">
        <v>26</v>
      </c>
      <c r="G17" s="16"/>
      <c r="H17" s="17">
        <v>0</v>
      </c>
      <c r="I17" s="16">
        <f t="shared" si="1"/>
        <v>0</v>
      </c>
    </row>
    <row r="18" spans="2:9" ht="24.75" customHeight="1">
      <c r="B18" s="15" t="s">
        <v>27</v>
      </c>
      <c r="C18" s="16"/>
      <c r="D18" s="17">
        <v>0</v>
      </c>
      <c r="E18" s="16">
        <f t="shared" si="0"/>
        <v>0</v>
      </c>
      <c r="F18" s="15" t="s">
        <v>28</v>
      </c>
      <c r="G18" s="16"/>
      <c r="H18" s="17">
        <v>0</v>
      </c>
      <c r="I18" s="16">
        <f t="shared" si="1"/>
        <v>0</v>
      </c>
    </row>
    <row r="19" spans="2:9" ht="24.75" customHeight="1">
      <c r="B19" s="15" t="s">
        <v>29</v>
      </c>
      <c r="C19" s="16"/>
      <c r="D19" s="17">
        <v>0</v>
      </c>
      <c r="E19" s="16">
        <f t="shared" si="0"/>
        <v>0</v>
      </c>
      <c r="F19" s="15" t="s">
        <v>30</v>
      </c>
      <c r="G19" s="16"/>
      <c r="H19" s="17">
        <v>0</v>
      </c>
      <c r="I19" s="16">
        <f t="shared" si="1"/>
        <v>0</v>
      </c>
    </row>
    <row r="20" spans="2:9" ht="24.75" customHeight="1">
      <c r="B20" s="15" t="s">
        <v>31</v>
      </c>
      <c r="C20" s="16"/>
      <c r="D20" s="17">
        <v>0</v>
      </c>
      <c r="E20" s="16">
        <f t="shared" si="0"/>
        <v>0</v>
      </c>
      <c r="F20" s="15" t="s">
        <v>32</v>
      </c>
      <c r="G20" s="16"/>
      <c r="H20" s="17">
        <v>0</v>
      </c>
      <c r="I20" s="16">
        <f t="shared" si="1"/>
        <v>0</v>
      </c>
    </row>
    <row r="21" spans="2:9" ht="24.75" customHeight="1">
      <c r="B21" s="15" t="s">
        <v>33</v>
      </c>
      <c r="C21" s="16">
        <v>13073984</v>
      </c>
      <c r="D21" s="17">
        <v>10492278</v>
      </c>
      <c r="E21" s="16">
        <f t="shared" si="0"/>
        <v>2581706</v>
      </c>
      <c r="F21" s="15" t="s">
        <v>34</v>
      </c>
      <c r="G21" s="16">
        <v>66663</v>
      </c>
      <c r="H21" s="17">
        <v>55862</v>
      </c>
      <c r="I21" s="16">
        <f t="shared" si="1"/>
        <v>10801</v>
      </c>
    </row>
    <row r="22" spans="2:9" ht="24.75" customHeight="1">
      <c r="B22" s="15" t="s">
        <v>35</v>
      </c>
      <c r="C22" s="16">
        <v>1013700</v>
      </c>
      <c r="D22" s="17">
        <v>415144</v>
      </c>
      <c r="E22" s="16">
        <f t="shared" si="0"/>
        <v>598556</v>
      </c>
      <c r="F22" s="15" t="s">
        <v>36</v>
      </c>
      <c r="G22" s="16">
        <v>8100</v>
      </c>
      <c r="H22" s="17">
        <v>0</v>
      </c>
      <c r="I22" s="16">
        <f t="shared" si="1"/>
        <v>8100</v>
      </c>
    </row>
    <row r="23" spans="2:9" ht="24.75" customHeight="1">
      <c r="B23" s="15" t="s">
        <v>37</v>
      </c>
      <c r="C23" s="16">
        <v>402032</v>
      </c>
      <c r="D23" s="17">
        <v>616548</v>
      </c>
      <c r="E23" s="16">
        <f t="shared" si="0"/>
        <v>-214516</v>
      </c>
      <c r="F23" s="15" t="s">
        <v>38</v>
      </c>
      <c r="G23" s="16">
        <v>45000</v>
      </c>
      <c r="H23" s="17">
        <v>0</v>
      </c>
      <c r="I23" s="16">
        <f t="shared" si="1"/>
        <v>45000</v>
      </c>
    </row>
    <row r="24" spans="2:9" ht="24.75" customHeight="1">
      <c r="B24" s="15" t="s">
        <v>39</v>
      </c>
      <c r="C24" s="16"/>
      <c r="D24" s="17">
        <v>0</v>
      </c>
      <c r="E24" s="16">
        <f t="shared" si="0"/>
        <v>0</v>
      </c>
      <c r="F24" s="15" t="s">
        <v>40</v>
      </c>
      <c r="G24" s="16">
        <v>2717300</v>
      </c>
      <c r="H24" s="17">
        <v>2387000</v>
      </c>
      <c r="I24" s="16">
        <f t="shared" si="1"/>
        <v>330300</v>
      </c>
    </row>
    <row r="25" spans="2:9" ht="24.75" customHeight="1">
      <c r="B25" s="15" t="s">
        <v>41</v>
      </c>
      <c r="C25" s="16"/>
      <c r="D25" s="17">
        <v>26640</v>
      </c>
      <c r="E25" s="16">
        <f t="shared" si="0"/>
        <v>-26640</v>
      </c>
      <c r="F25" s="15" t="s">
        <v>42</v>
      </c>
      <c r="G25" s="16"/>
      <c r="H25" s="17">
        <v>0</v>
      </c>
      <c r="I25" s="16">
        <f t="shared" si="1"/>
        <v>0</v>
      </c>
    </row>
    <row r="26" spans="2:9" ht="24.75" customHeight="1">
      <c r="B26" s="15" t="s">
        <v>43</v>
      </c>
      <c r="C26" s="16"/>
      <c r="D26" s="17">
        <v>0</v>
      </c>
      <c r="E26" s="16">
        <f t="shared" si="0"/>
        <v>0</v>
      </c>
      <c r="F26" s="15" t="s">
        <v>44</v>
      </c>
      <c r="G26" s="16">
        <v>6420900</v>
      </c>
      <c r="H26" s="17">
        <v>7329100</v>
      </c>
      <c r="I26" s="16">
        <f t="shared" si="1"/>
        <v>-908200</v>
      </c>
    </row>
    <row r="27" spans="2:9" ht="24.75" customHeight="1">
      <c r="B27" s="15" t="s">
        <v>45</v>
      </c>
      <c r="C27" s="16"/>
      <c r="D27" s="17">
        <v>0</v>
      </c>
      <c r="E27" s="16">
        <f t="shared" si="0"/>
        <v>0</v>
      </c>
      <c r="F27" s="15" t="s">
        <v>46</v>
      </c>
      <c r="G27" s="16"/>
      <c r="H27" s="17">
        <v>0</v>
      </c>
      <c r="I27" s="16">
        <f t="shared" si="1"/>
        <v>0</v>
      </c>
    </row>
    <row r="28" spans="2:9" ht="24.75" customHeight="1">
      <c r="B28" s="15" t="s">
        <v>47</v>
      </c>
      <c r="C28" s="16">
        <v>-764729</v>
      </c>
      <c r="D28" s="17">
        <v>-1120000</v>
      </c>
      <c r="E28" s="16">
        <f t="shared" si="0"/>
        <v>355271</v>
      </c>
      <c r="F28" s="15"/>
      <c r="G28" s="16"/>
      <c r="H28" s="16"/>
      <c r="I28" s="16"/>
    </row>
    <row r="29" spans="2:9" ht="24.75" customHeight="1">
      <c r="B29" s="9" t="s">
        <v>48</v>
      </c>
      <c r="C29" s="10">
        <f>+C30 +C35</f>
        <v>995886101</v>
      </c>
      <c r="D29" s="11">
        <f>+D30 +D35</f>
        <v>1007389976</v>
      </c>
      <c r="E29" s="10">
        <f t="shared" si="0"/>
        <v>-11503875</v>
      </c>
      <c r="F29" s="9" t="s">
        <v>49</v>
      </c>
      <c r="G29" s="10">
        <f>+G30+G31+G32+G33+G34+G35+G36+G37+G38</f>
        <v>180960265</v>
      </c>
      <c r="H29" s="11">
        <f>+H30+H31+H32+H33+H34+H35+H36+H37+H38</f>
        <v>191905540</v>
      </c>
      <c r="I29" s="10">
        <f t="shared" si="1"/>
        <v>-10945275</v>
      </c>
    </row>
    <row r="30" spans="2:9" ht="24.75" customHeight="1">
      <c r="B30" s="9" t="s">
        <v>50</v>
      </c>
      <c r="C30" s="10">
        <f>+C31+C32+C33+C34</f>
        <v>259389464</v>
      </c>
      <c r="D30" s="11">
        <f>+D31+D32+D33+D34</f>
        <v>270427269</v>
      </c>
      <c r="E30" s="10">
        <f t="shared" si="0"/>
        <v>-11037805</v>
      </c>
      <c r="F30" s="12" t="s">
        <v>51</v>
      </c>
      <c r="G30" s="13">
        <v>158300000</v>
      </c>
      <c r="H30" s="14">
        <v>168308000</v>
      </c>
      <c r="I30" s="13">
        <f t="shared" si="1"/>
        <v>-10008000</v>
      </c>
    </row>
    <row r="31" spans="2:9" ht="24.75" customHeight="1">
      <c r="B31" s="12" t="s">
        <v>52</v>
      </c>
      <c r="C31" s="13">
        <v>139068552</v>
      </c>
      <c r="D31" s="14">
        <v>139068552</v>
      </c>
      <c r="E31" s="13">
        <f t="shared" si="0"/>
        <v>0</v>
      </c>
      <c r="F31" s="15" t="s">
        <v>53</v>
      </c>
      <c r="G31" s="16"/>
      <c r="H31" s="17">
        <v>0</v>
      </c>
      <c r="I31" s="16">
        <f t="shared" si="1"/>
        <v>0</v>
      </c>
    </row>
    <row r="32" spans="2:9" ht="24.75" customHeight="1">
      <c r="B32" s="15" t="s">
        <v>54</v>
      </c>
      <c r="C32" s="16">
        <v>120320912</v>
      </c>
      <c r="D32" s="17">
        <v>131358717</v>
      </c>
      <c r="E32" s="16">
        <f t="shared" si="0"/>
        <v>-11037805</v>
      </c>
      <c r="F32" s="15" t="s">
        <v>55</v>
      </c>
      <c r="G32" s="16"/>
      <c r="H32" s="17">
        <v>0</v>
      </c>
      <c r="I32" s="16">
        <f t="shared" si="1"/>
        <v>0</v>
      </c>
    </row>
    <row r="33" spans="2:9" ht="24.75" customHeight="1">
      <c r="B33" s="15" t="s">
        <v>56</v>
      </c>
      <c r="C33" s="16"/>
      <c r="D33" s="17">
        <v>0</v>
      </c>
      <c r="E33" s="16">
        <f t="shared" si="0"/>
        <v>0</v>
      </c>
      <c r="F33" s="15" t="s">
        <v>57</v>
      </c>
      <c r="G33" s="16"/>
      <c r="H33" s="17">
        <v>0</v>
      </c>
      <c r="I33" s="16">
        <f t="shared" si="1"/>
        <v>0</v>
      </c>
    </row>
    <row r="34" spans="2:9" ht="24.75" customHeight="1">
      <c r="B34" s="15" t="s">
        <v>58</v>
      </c>
      <c r="C34" s="16"/>
      <c r="D34" s="17">
        <v>0</v>
      </c>
      <c r="E34" s="16">
        <f t="shared" si="0"/>
        <v>0</v>
      </c>
      <c r="F34" s="15" t="s">
        <v>59</v>
      </c>
      <c r="G34" s="16">
        <v>22660265</v>
      </c>
      <c r="H34" s="17">
        <v>23597540</v>
      </c>
      <c r="I34" s="16">
        <f t="shared" si="1"/>
        <v>-937275</v>
      </c>
    </row>
    <row r="35" spans="2:9" ht="24.75" customHeight="1">
      <c r="B35" s="9" t="s">
        <v>60</v>
      </c>
      <c r="C35" s="10">
        <f>+C36+C37+C38+C39+C40+C41+C42+C43+C44+C45+C46+C47+C48+C49+C50+C51+C52+C53+C54+C55+C56+C57+C58+C59+C60-ABS(C61)</f>
        <v>736496637</v>
      </c>
      <c r="D35" s="11">
        <f>+D36+D37+D38+D39+D40+D41+D42+D43+D44+D45+D46+D47+D48+D49+D50+D51+D52+D53+D54+D55+D56+D57+D58+D59+D60-ABS(D61)</f>
        <v>736962707</v>
      </c>
      <c r="E35" s="10">
        <f t="shared" si="0"/>
        <v>-466070</v>
      </c>
      <c r="F35" s="15" t="s">
        <v>61</v>
      </c>
      <c r="G35" s="16"/>
      <c r="H35" s="17"/>
      <c r="I35" s="16">
        <f t="shared" si="1"/>
        <v>0</v>
      </c>
    </row>
    <row r="36" spans="2:9" ht="24.75" customHeight="1">
      <c r="B36" s="12" t="s">
        <v>52</v>
      </c>
      <c r="C36" s="13"/>
      <c r="D36" s="14">
        <v>0</v>
      </c>
      <c r="E36" s="13">
        <f t="shared" si="0"/>
        <v>0</v>
      </c>
      <c r="F36" s="15" t="s">
        <v>62</v>
      </c>
      <c r="G36" s="16"/>
      <c r="H36" s="17">
        <v>0</v>
      </c>
      <c r="I36" s="16">
        <f t="shared" si="1"/>
        <v>0</v>
      </c>
    </row>
    <row r="37" spans="2:9" ht="24.75" customHeight="1">
      <c r="B37" s="15" t="s">
        <v>54</v>
      </c>
      <c r="C37" s="16">
        <v>515222394</v>
      </c>
      <c r="D37" s="17">
        <v>471924520</v>
      </c>
      <c r="E37" s="16">
        <f t="shared" si="0"/>
        <v>43297874</v>
      </c>
      <c r="F37" s="15" t="s">
        <v>63</v>
      </c>
      <c r="G37" s="16"/>
      <c r="H37" s="17"/>
      <c r="I37" s="16">
        <f t="shared" si="1"/>
        <v>0</v>
      </c>
    </row>
    <row r="38" spans="2:9" ht="24.75" customHeight="1">
      <c r="B38" s="15" t="s">
        <v>64</v>
      </c>
      <c r="C38" s="16">
        <v>2192027</v>
      </c>
      <c r="D38" s="17">
        <v>1624894</v>
      </c>
      <c r="E38" s="16">
        <f t="shared" si="0"/>
        <v>567133</v>
      </c>
      <c r="F38" s="15" t="s">
        <v>65</v>
      </c>
      <c r="G38" s="16"/>
      <c r="H38" s="17">
        <v>0</v>
      </c>
      <c r="I38" s="16">
        <f t="shared" si="1"/>
        <v>0</v>
      </c>
    </row>
    <row r="39" spans="2:9" ht="24.75" customHeight="1">
      <c r="B39" s="15" t="s">
        <v>66</v>
      </c>
      <c r="C39" s="16">
        <v>12170176</v>
      </c>
      <c r="D39" s="17">
        <v>8668684</v>
      </c>
      <c r="E39" s="16">
        <f t="shared" si="0"/>
        <v>3501492</v>
      </c>
      <c r="F39" s="9" t="s">
        <v>67</v>
      </c>
      <c r="G39" s="10">
        <f>+G9 +G29</f>
        <v>271083752</v>
      </c>
      <c r="H39" s="10">
        <f>+H9 +H29</f>
        <v>283483471</v>
      </c>
      <c r="I39" s="10">
        <f t="shared" si="1"/>
        <v>-12399719</v>
      </c>
    </row>
    <row r="40" spans="2:9" ht="24.75" customHeight="1">
      <c r="B40" s="15" t="s">
        <v>68</v>
      </c>
      <c r="C40" s="16">
        <v>2058295</v>
      </c>
      <c r="D40" s="17">
        <v>3076451</v>
      </c>
      <c r="E40" s="16">
        <f t="shared" si="0"/>
        <v>-1018156</v>
      </c>
      <c r="F40" s="28" t="s">
        <v>69</v>
      </c>
      <c r="G40" s="29"/>
      <c r="H40" s="29"/>
      <c r="I40" s="30"/>
    </row>
    <row r="41" spans="2:9" ht="24.75" customHeight="1">
      <c r="B41" s="15" t="s">
        <v>70</v>
      </c>
      <c r="C41" s="16">
        <v>16397818</v>
      </c>
      <c r="D41" s="17">
        <v>18600432</v>
      </c>
      <c r="E41" s="16">
        <f t="shared" si="0"/>
        <v>-2202614</v>
      </c>
      <c r="F41" s="12" t="s">
        <v>71</v>
      </c>
      <c r="G41" s="13">
        <v>160795889</v>
      </c>
      <c r="H41" s="14">
        <v>160795889</v>
      </c>
      <c r="I41" s="13">
        <f t="shared" si="1"/>
        <v>0</v>
      </c>
    </row>
    <row r="42" spans="2:9" ht="24.75" customHeight="1">
      <c r="B42" s="15" t="s">
        <v>72</v>
      </c>
      <c r="C42" s="16"/>
      <c r="D42" s="17">
        <v>0</v>
      </c>
      <c r="E42" s="16">
        <f t="shared" si="0"/>
        <v>0</v>
      </c>
      <c r="F42" s="15" t="s">
        <v>73</v>
      </c>
      <c r="G42" s="16">
        <v>136439349</v>
      </c>
      <c r="H42" s="17">
        <v>143214275</v>
      </c>
      <c r="I42" s="16">
        <f t="shared" si="1"/>
        <v>-6774926</v>
      </c>
    </row>
    <row r="43" spans="2:9" ht="24.75" customHeight="1">
      <c r="B43" s="15" t="s">
        <v>74</v>
      </c>
      <c r="C43" s="16"/>
      <c r="D43" s="17">
        <v>0</v>
      </c>
      <c r="E43" s="16">
        <f t="shared" si="0"/>
        <v>0</v>
      </c>
      <c r="F43" s="15" t="s">
        <v>75</v>
      </c>
      <c r="G43" s="16">
        <f>+G44+G45+G46+G47+G48+G49+G50</f>
        <v>163333718</v>
      </c>
      <c r="H43" s="17">
        <f>+H44+H45+H46+H47+H48+H49+H50</f>
        <v>206528698</v>
      </c>
      <c r="I43" s="16">
        <f t="shared" si="1"/>
        <v>-43194980</v>
      </c>
    </row>
    <row r="44" spans="2:9" ht="24.75" customHeight="1">
      <c r="B44" s="15" t="s">
        <v>76</v>
      </c>
      <c r="C44" s="16"/>
      <c r="D44" s="17">
        <v>0</v>
      </c>
      <c r="E44" s="16">
        <f t="shared" si="0"/>
        <v>0</v>
      </c>
      <c r="F44" s="15" t="s">
        <v>77</v>
      </c>
      <c r="G44" s="16"/>
      <c r="H44" s="17">
        <v>0</v>
      </c>
      <c r="I44" s="16">
        <f t="shared" si="1"/>
        <v>0</v>
      </c>
    </row>
    <row r="45" spans="2:9" ht="24.75" customHeight="1">
      <c r="B45" s="15" t="s">
        <v>78</v>
      </c>
      <c r="C45" s="16">
        <v>1684800</v>
      </c>
      <c r="D45" s="17">
        <v>2941488</v>
      </c>
      <c r="E45" s="16">
        <f t="shared" si="0"/>
        <v>-1256688</v>
      </c>
      <c r="F45" s="15" t="s">
        <v>79</v>
      </c>
      <c r="G45" s="16">
        <v>80762360</v>
      </c>
      <c r="H45" s="17">
        <v>72762360</v>
      </c>
      <c r="I45" s="16">
        <f t="shared" si="1"/>
        <v>8000000</v>
      </c>
    </row>
    <row r="46" spans="2:9" ht="24.75" customHeight="1">
      <c r="B46" s="15" t="s">
        <v>80</v>
      </c>
      <c r="C46" s="16"/>
      <c r="D46" s="17">
        <v>0</v>
      </c>
      <c r="E46" s="16">
        <f t="shared" si="0"/>
        <v>0</v>
      </c>
      <c r="F46" s="15" t="s">
        <v>81</v>
      </c>
      <c r="G46" s="16">
        <v>1000000</v>
      </c>
      <c r="H46" s="17">
        <v>1000000</v>
      </c>
      <c r="I46" s="16">
        <f t="shared" si="1"/>
        <v>0</v>
      </c>
    </row>
    <row r="47" spans="2:9" ht="24.75" customHeight="1">
      <c r="B47" s="15" t="s">
        <v>58</v>
      </c>
      <c r="C47" s="16"/>
      <c r="D47" s="17">
        <v>0</v>
      </c>
      <c r="E47" s="16">
        <f t="shared" si="0"/>
        <v>0</v>
      </c>
      <c r="F47" s="15" t="s">
        <v>82</v>
      </c>
      <c r="G47" s="16">
        <v>6500000</v>
      </c>
      <c r="H47" s="17">
        <v>4000000</v>
      </c>
      <c r="I47" s="16">
        <f t="shared" si="1"/>
        <v>2500000</v>
      </c>
    </row>
    <row r="48" spans="2:9" ht="24.75" customHeight="1">
      <c r="B48" s="15" t="s">
        <v>83</v>
      </c>
      <c r="C48" s="16">
        <v>777144</v>
      </c>
      <c r="D48" s="17">
        <v>0</v>
      </c>
      <c r="E48" s="16">
        <f t="shared" si="0"/>
        <v>777144</v>
      </c>
      <c r="F48" s="15" t="s">
        <v>84</v>
      </c>
      <c r="G48" s="16">
        <v>73931320</v>
      </c>
      <c r="H48" s="17">
        <v>122486300</v>
      </c>
      <c r="I48" s="16">
        <f t="shared" si="1"/>
        <v>-48554980</v>
      </c>
    </row>
    <row r="49" spans="2:9" ht="24.75" customHeight="1">
      <c r="B49" s="15" t="s">
        <v>85</v>
      </c>
      <c r="C49" s="16">
        <v>22660265</v>
      </c>
      <c r="D49" s="17">
        <v>23597540</v>
      </c>
      <c r="E49" s="16">
        <f t="shared" si="0"/>
        <v>-937275</v>
      </c>
      <c r="F49" s="15" t="s">
        <v>86</v>
      </c>
      <c r="G49" s="16">
        <v>1140038</v>
      </c>
      <c r="H49" s="17">
        <v>6280038</v>
      </c>
      <c r="I49" s="16">
        <f t="shared" si="1"/>
        <v>-5140000</v>
      </c>
    </row>
    <row r="50" spans="2:9" ht="24.75" customHeight="1">
      <c r="B50" s="15" t="s">
        <v>87</v>
      </c>
      <c r="C50" s="16"/>
      <c r="D50" s="17">
        <v>0</v>
      </c>
      <c r="E50" s="16">
        <f t="shared" si="0"/>
        <v>0</v>
      </c>
      <c r="F50" s="15" t="s">
        <v>88</v>
      </c>
      <c r="G50" s="16"/>
      <c r="H50" s="17">
        <v>0</v>
      </c>
      <c r="I50" s="16">
        <f t="shared" si="1"/>
        <v>0</v>
      </c>
    </row>
    <row r="51" spans="2:9" ht="24.75" customHeight="1">
      <c r="B51" s="15" t="s">
        <v>89</v>
      </c>
      <c r="C51" s="16"/>
      <c r="D51" s="17">
        <v>0</v>
      </c>
      <c r="E51" s="16">
        <f t="shared" si="0"/>
        <v>0</v>
      </c>
      <c r="F51" s="15" t="s">
        <v>90</v>
      </c>
      <c r="G51" s="16">
        <v>677587750</v>
      </c>
      <c r="H51" s="17">
        <v>602902020</v>
      </c>
      <c r="I51" s="16">
        <f t="shared" si="1"/>
        <v>74685730</v>
      </c>
    </row>
    <row r="52" spans="2:9" ht="24.75" customHeight="1">
      <c r="B52" s="15" t="s">
        <v>91</v>
      </c>
      <c r="C52" s="16">
        <v>80762360</v>
      </c>
      <c r="D52" s="17">
        <v>72762360</v>
      </c>
      <c r="E52" s="16">
        <f t="shared" si="0"/>
        <v>8000000</v>
      </c>
      <c r="F52" s="15" t="s">
        <v>92</v>
      </c>
      <c r="G52" s="16">
        <v>31490750</v>
      </c>
      <c r="H52" s="17">
        <v>42073070</v>
      </c>
      <c r="I52" s="16">
        <f t="shared" si="1"/>
        <v>-10582320</v>
      </c>
    </row>
    <row r="53" spans="2:9" ht="24.75" customHeight="1">
      <c r="B53" s="15" t="s">
        <v>93</v>
      </c>
      <c r="C53" s="16">
        <v>1000000</v>
      </c>
      <c r="D53" s="17">
        <v>1000000</v>
      </c>
      <c r="E53" s="16">
        <f t="shared" si="0"/>
        <v>0</v>
      </c>
      <c r="F53" s="15"/>
      <c r="G53" s="16"/>
      <c r="H53" s="16"/>
      <c r="I53" s="16"/>
    </row>
    <row r="54" spans="2:9" ht="24.75" customHeight="1">
      <c r="B54" s="15" t="s">
        <v>94</v>
      </c>
      <c r="C54" s="16">
        <v>6500000</v>
      </c>
      <c r="D54" s="17">
        <v>4000000</v>
      </c>
      <c r="E54" s="16">
        <f t="shared" si="0"/>
        <v>2500000</v>
      </c>
      <c r="F54" s="15"/>
      <c r="G54" s="16"/>
      <c r="H54" s="16"/>
      <c r="I54" s="16"/>
    </row>
    <row r="55" spans="2:9" ht="24.75" customHeight="1">
      <c r="B55" s="15" t="s">
        <v>95</v>
      </c>
      <c r="C55" s="16">
        <v>73931320</v>
      </c>
      <c r="D55" s="17">
        <v>122486300</v>
      </c>
      <c r="E55" s="16">
        <f t="shared" si="0"/>
        <v>-48554980</v>
      </c>
      <c r="F55" s="15"/>
      <c r="G55" s="16"/>
      <c r="H55" s="16"/>
      <c r="I55" s="16"/>
    </row>
    <row r="56" spans="2:9" ht="24.75" customHeight="1">
      <c r="B56" s="15" t="s">
        <v>96</v>
      </c>
      <c r="C56" s="16">
        <v>1140038</v>
      </c>
      <c r="D56" s="17">
        <v>6280038</v>
      </c>
      <c r="E56" s="16">
        <f t="shared" si="0"/>
        <v>-5140000</v>
      </c>
      <c r="F56" s="15"/>
      <c r="G56" s="16"/>
      <c r="H56" s="16"/>
      <c r="I56" s="16"/>
    </row>
    <row r="57" spans="2:9" ht="24.75" customHeight="1">
      <c r="B57" s="15" t="s">
        <v>97</v>
      </c>
      <c r="C57" s="16"/>
      <c r="D57" s="17">
        <v>0</v>
      </c>
      <c r="E57" s="16">
        <f t="shared" si="0"/>
        <v>0</v>
      </c>
      <c r="F57" s="15"/>
      <c r="G57" s="16"/>
      <c r="H57" s="16"/>
      <c r="I57" s="16"/>
    </row>
    <row r="58" spans="2:9" ht="24.75" customHeight="1">
      <c r="B58" s="15" t="s">
        <v>98</v>
      </c>
      <c r="C58" s="16"/>
      <c r="D58" s="17">
        <v>0</v>
      </c>
      <c r="E58" s="16">
        <f t="shared" si="0"/>
        <v>0</v>
      </c>
      <c r="F58" s="15"/>
      <c r="G58" s="16"/>
      <c r="H58" s="16"/>
      <c r="I58" s="16"/>
    </row>
    <row r="59" spans="2:9" ht="24.75" customHeight="1">
      <c r="B59" s="15" t="s">
        <v>99</v>
      </c>
      <c r="C59" s="16"/>
      <c r="D59" s="17">
        <v>0</v>
      </c>
      <c r="E59" s="16">
        <f t="shared" si="0"/>
        <v>0</v>
      </c>
      <c r="F59" s="15"/>
      <c r="G59" s="16"/>
      <c r="H59" s="16"/>
      <c r="I59" s="16"/>
    </row>
    <row r="60" spans="2:9" ht="24.75" customHeight="1">
      <c r="B60" s="15" t="s">
        <v>100</v>
      </c>
      <c r="C60" s="16"/>
      <c r="D60" s="17">
        <v>0</v>
      </c>
      <c r="E60" s="16">
        <f t="shared" si="0"/>
        <v>0</v>
      </c>
      <c r="F60" s="18"/>
      <c r="G60" s="19"/>
      <c r="H60" s="19"/>
      <c r="I60" s="19"/>
    </row>
    <row r="61" spans="2:9" ht="24.75" customHeight="1">
      <c r="B61" s="18" t="s">
        <v>47</v>
      </c>
      <c r="C61" s="19"/>
      <c r="D61" s="20"/>
      <c r="E61" s="19">
        <f t="shared" si="0"/>
        <v>0</v>
      </c>
      <c r="F61" s="9" t="s">
        <v>101</v>
      </c>
      <c r="G61" s="10">
        <f>+G41 +G42 +G43 +G51</f>
        <v>1138156706</v>
      </c>
      <c r="H61" s="10">
        <f>+H41 +H42 +H43 +H51</f>
        <v>1113440882</v>
      </c>
      <c r="I61" s="10">
        <f t="shared" si="1"/>
        <v>24715824</v>
      </c>
    </row>
    <row r="62" spans="2:9" ht="24.75" customHeight="1">
      <c r="B62" s="9" t="s">
        <v>102</v>
      </c>
      <c r="C62" s="10">
        <f>+C9 +C29</f>
        <v>1409240458</v>
      </c>
      <c r="D62" s="10">
        <f>+D9 +D29</f>
        <v>1396924353</v>
      </c>
      <c r="E62" s="10">
        <f t="shared" si="0"/>
        <v>12316105</v>
      </c>
      <c r="F62" s="21" t="s">
        <v>103</v>
      </c>
      <c r="G62" s="22">
        <f>+G39 +G61</f>
        <v>1409240458</v>
      </c>
      <c r="H62" s="22">
        <f>+H39 +H61</f>
        <v>1396924353</v>
      </c>
      <c r="I62" s="22">
        <f t="shared" si="1"/>
        <v>12316105</v>
      </c>
    </row>
  </sheetData>
  <mergeCells count="5">
    <mergeCell ref="B3:I3"/>
    <mergeCell ref="B5:I5"/>
    <mergeCell ref="B7:E7"/>
    <mergeCell ref="F7:I7"/>
    <mergeCell ref="F40:I40"/>
  </mergeCells>
  <phoneticPr fontId="2"/>
  <pageMargins left="0.7" right="0.7" top="0.75" bottom="0.75" header="0.3" footer="0.3"/>
  <pageSetup paperSize="9" scale="46" fitToHeight="0" orientation="portrait" r:id="rId1"/>
  <headerFooter>
    <oddHeader>&amp;L戸井福祉会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</dc:creator>
  <cp:lastModifiedBy>jim2</cp:lastModifiedBy>
  <cp:lastPrinted>2020-06-29T02:18:02Z</cp:lastPrinted>
  <dcterms:created xsi:type="dcterms:W3CDTF">2020-06-26T01:15:06Z</dcterms:created>
  <dcterms:modified xsi:type="dcterms:W3CDTF">2020-06-29T02:18:05Z</dcterms:modified>
</cp:coreProperties>
</file>